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4" i="1" l="1"/>
  <c r="I54" i="1"/>
  <c r="I33" i="1"/>
  <c r="I53" i="1"/>
  <c r="I11" i="1"/>
  <c r="I8" i="1"/>
  <c r="I24" i="1"/>
  <c r="I23" i="1"/>
  <c r="I22" i="1"/>
  <c r="I13" i="1"/>
  <c r="I64" i="1"/>
  <c r="I39" i="1"/>
  <c r="I12" i="1"/>
  <c r="I15" i="1" s="1"/>
  <c r="I17" i="1" s="1"/>
  <c r="I25" i="1" l="1"/>
  <c r="I52" i="1" l="1"/>
  <c r="I55" i="1"/>
  <c r="I38" i="1"/>
  <c r="I40" i="1" l="1"/>
  <c r="I41" i="1"/>
  <c r="I37" i="1"/>
  <c r="I36" i="1"/>
  <c r="I35" i="1"/>
  <c r="I31" i="1"/>
  <c r="I32" i="1"/>
  <c r="I30" i="1"/>
  <c r="I29" i="1"/>
  <c r="I28" i="1"/>
  <c r="I51" i="1"/>
  <c r="I27" i="1"/>
  <c r="I20" i="1"/>
  <c r="I21" i="1"/>
  <c r="I26" i="1"/>
  <c r="I50" i="1"/>
  <c r="I49" i="1"/>
  <c r="I48" i="1"/>
  <c r="J45" i="1" l="1"/>
  <c r="I56" i="1" l="1"/>
  <c r="I57" i="1"/>
  <c r="I58" i="1"/>
  <c r="I62" i="1"/>
  <c r="I63" i="1"/>
  <c r="J16" i="1" l="1"/>
  <c r="J17" i="1" s="1"/>
  <c r="L45" i="1" s="1"/>
</calcChain>
</file>

<file path=xl/sharedStrings.xml><?xml version="1.0" encoding="utf-8"?>
<sst xmlns="http://schemas.openxmlformats.org/spreadsheetml/2006/main" count="201" uniqueCount="141">
  <si>
    <t>tek secenek</t>
  </si>
  <si>
    <t>Birim fiyat</t>
  </si>
  <si>
    <t>Kargo</t>
  </si>
  <si>
    <t>URUNLER</t>
  </si>
  <si>
    <t>Seçim</t>
  </si>
  <si>
    <t>TOPLAM</t>
  </si>
  <si>
    <t>Kablo Soyucu</t>
  </si>
  <si>
    <t>https://tr.aliexpress.com/item/4000266073470.html?spm=a2g0o.productlist.0.0.448c2f9fqRA5wX&amp;algo_pvid=ef77efe1-d8ef-4282-bff3-5381e024baae&amp;algo_expid=ef77efe1-d8ef-4282-bff3-5381e024baae-0&amp;btsid=0ab6f82315919208538252220e38ef&amp;ws_ab_test=searchweb0_0,search</t>
  </si>
  <si>
    <t>Sıkma Pensesi</t>
  </si>
  <si>
    <t>https://tr.aliexpress.com/item/32856858580.html?spm=a2g0s.9042311.0.0.27424c4dDZYk5j</t>
  </si>
  <si>
    <t>SN-2549R</t>
  </si>
  <si>
    <t>Spatula</t>
  </si>
  <si>
    <t>https://tr.aliexpress.com/item/32914995826.html?spm=a2g0s.9042311.0.0.27424c4d5whYLP</t>
  </si>
  <si>
    <t>2 inch</t>
  </si>
  <si>
    <t>https://tr.aliexpress.com/item/32544600841.html?spm=a2g0s.9042311.0.0.27424c4d9CDyfE</t>
  </si>
  <si>
    <t>Disli (Rulmanlı)GT2 16t (alternatif)</t>
  </si>
  <si>
    <t>with teeth 16t-3b-6</t>
  </si>
  <si>
    <t>Disli (motor) GT2 16t (alternatif)</t>
  </si>
  <si>
    <t>https://tr.aliexpress.com/item/32645588552.html?spm=a2g0s.9042311.0.0.27424c4d9CDyfE</t>
  </si>
  <si>
    <t>16teeth Bore 5mm</t>
  </si>
  <si>
    <t>TURKIYE DEN ALINACAKLAR</t>
  </si>
  <si>
    <t>LİNK</t>
  </si>
  <si>
    <t>NS TECH &amp; LAB</t>
  </si>
  <si>
    <t>by.Enes YÜCEPUR</t>
  </si>
  <si>
    <t>Delta GeNS İsimli 3D Printer İçin Malzeme Listesi</t>
  </si>
  <si>
    <t>20x20 V slot Sigma Profil</t>
  </si>
  <si>
    <t>20x40 V slot Sigma profil</t>
  </si>
  <si>
    <t>26cm x 3adet</t>
  </si>
  <si>
    <t>66cm x 3adet + 26cm x 3adet</t>
  </si>
  <si>
    <t>https://www.ileri3d.com/urun/v-slot-sigma-profil/522</t>
  </si>
  <si>
    <t>Ülke</t>
  </si>
  <si>
    <t>CN</t>
  </si>
  <si>
    <t>TR</t>
  </si>
  <si>
    <t>https://www.ileri3d.com/urun/v-slot-sigma-profil/523</t>
  </si>
  <si>
    <t>Gerekli Adet</t>
  </si>
  <si>
    <t>Satilan Miktar</t>
  </si>
  <si>
    <t>1cm</t>
  </si>
  <si>
    <t>Arduino Mega</t>
  </si>
  <si>
    <t>https://www.robitshop.com/urun/arduino-mega-2560-r3-usb-chip-ch340-klon?gclid=CjwKCAjw5pShBhB_EiwAvmnNV0hcU62dYKvIE49Mc9vRevLtppbpxMpEJhTL6ZdYvXD0M6HUPOGNVRoCfOEQAvD_BwE</t>
  </si>
  <si>
    <t>A4988 Motor sürücüsü</t>
  </si>
  <si>
    <t>https://www.robitshop.com/urun/step-motor-surucu-karti-kirmizi-a4988-pcb?gclid=CjwKCAjw5pShBhB_EiwAvmnNV2JuBVYL-eYkTaN0xXboFvNEuaq0l6H_BO0McXux_Haf21FRnen-CRoCw4gQAvD_BwE</t>
  </si>
  <si>
    <t>1 adet</t>
  </si>
  <si>
    <t>Mekanik Endstop</t>
  </si>
  <si>
    <t>https://www.robitshop.com/urun/3d-yazici-limit-switch-1</t>
  </si>
  <si>
    <t>4x20 LCD Ekran</t>
  </si>
  <si>
    <t>https://www.robitshop.com/urun/reprap-ramps-1-4-uyumlu-4x20-lcd-ekran-kiti-1</t>
  </si>
  <si>
    <t>Tabla Yayı</t>
  </si>
  <si>
    <t>Ramps 1.6</t>
  </si>
  <si>
    <t>https://www.robitshop.com/urun/3d-yazici-ramps-1-6-plus</t>
  </si>
  <si>
    <t>Kol germe yayı</t>
  </si>
  <si>
    <t>https://www.robitshop.com/urun/3d-yazici-itme-cubuk-yayi</t>
  </si>
  <si>
    <t>Isıtıcı zemin (heatbed) 214x214mm</t>
  </si>
  <si>
    <t>Silikon klif (isitici blok için)</t>
  </si>
  <si>
    <t>https://www.robitshop.com/urun/3d-yazici-fanli-j-head-e3d-v6-metal-extruder-1-75mm-0-4mm-1</t>
  </si>
  <si>
    <t>https://www.rhino3dprinter.com/urun/bmg-extruders</t>
  </si>
  <si>
    <t>BMG Extruder</t>
  </si>
  <si>
    <t>Buildtak Zemin 214x214mm</t>
  </si>
  <si>
    <t>https://www.rhino3dprinter.com/urun/buildtak-214-x-214-mm</t>
  </si>
  <si>
    <t>Power kablo</t>
  </si>
  <si>
    <t>https://www.rhino3dprinter.com/urun/power-kablosu</t>
  </si>
  <si>
    <t>Herhangi bir camcıdan 4mm kalınlıkta</t>
  </si>
  <si>
    <t>4mm kalınlık, 214x214mm</t>
  </si>
  <si>
    <t>NOTLAR</t>
  </si>
  <si>
    <t>ÇİN DEN ALINACAKLAR</t>
  </si>
  <si>
    <t>Güç kaynağı</t>
  </si>
  <si>
    <t>12v 30a</t>
  </si>
  <si>
    <t>https://www.robitshop.com/urun/gt2-kayis-kasnak-seti-5-metre-kayis-ve-5-adet-kasnak?gclid=CjwKCAjw5pShBhB_EiwAvmnNVyKcZRI3me7xbqpx2l357CFWs1-nFYGd8tLvxXdlMzDJhH9JO7II0BoCMHcQAvD_BwE</t>
  </si>
  <si>
    <t>GT2 Kayiş ve kasnak</t>
  </si>
  <si>
    <t>5 metre, 5 kasnak</t>
  </si>
  <si>
    <t>Zemin Camı 4mm</t>
  </si>
  <si>
    <t>https://tr.aliexpress.com/item/1005001424207541.html?spm=a2g0o.cart.0.0.4654406au3GIn3&amp;mp=1&amp;gatewayAdapt=glo2tur</t>
  </si>
  <si>
    <t>https://tr.aliexpress.com/item/1005001533847567.html?spm=a2g0o.cart.0.0.4654406au3GIn3&amp;mp=1&amp;gatewayAdapt=glo2tur</t>
  </si>
  <si>
    <t>https://tr.aliexpress.com/item/1005001506858832.html?spm=a2g0o.cart.0.0.68f1406a03yeOR&amp;mp=1&amp;gatewayAdapt=glo2tur</t>
  </si>
  <si>
    <t>https://tr.aliexpress.com/item/4001062037572.html?spm=a2g0o.cart.0.0.68f1406a03yeOR&amp;mp=1&amp;gatewayAdapt=glo2tur</t>
  </si>
  <si>
    <t>Inset Somun 50li M3 * 3*5</t>
  </si>
  <si>
    <t>50 adet</t>
  </si>
  <si>
    <t>20 adet</t>
  </si>
  <si>
    <t>GENEL TOPLAM</t>
  </si>
  <si>
    <t>Alternatifler</t>
  </si>
  <si>
    <t>Delta kol eklem parçaları</t>
  </si>
  <si>
    <t>https://www.motorobit.com/urun/m3-5347-delta-3d-printer-eklem-parcalari-12-adet</t>
  </si>
  <si>
    <t>CSA Nozzle</t>
  </si>
  <si>
    <t>50w Fişek</t>
  </si>
  <si>
    <t>https://www.robo90.com/12v-50w-3d-printer-extruder-isitici-fisek?gad=1&amp;gclid=Cj0KCQjwqNqkBhDlARIsAFaxvwy_CYvK2-cruCq0ehhghr9YXm4v1PVykRmADwZuigZbrgm0G00h7c8aAmCkEALw_wcB</t>
  </si>
  <si>
    <t>https://www.robolinkmarket.com/04mm-e3d-v6-csa-nozzle</t>
  </si>
  <si>
    <t xml:space="preserve">0.4mm </t>
  </si>
  <si>
    <t>Karbon Fiber Mil</t>
  </si>
  <si>
    <t>https://www.aliexpress.com/item/32726150084.html?spm=a2g0o.cart.0.0.166038dan4bqF8&amp;mp=1</t>
  </si>
  <si>
    <t>1 set (6 adet)</t>
  </si>
  <si>
    <t>1 set</t>
  </si>
  <si>
    <t>https://www.motorobit.com/urun/3-boyutlu-yazici-isitici-tablasi-mk2a-heatbed?gad=1&amp;gclid=CjwKCAjwtuOlBhBREiwA7agf1pOJcp0x40LYZhU9KiFqytGIKXo3LfMl_V0Ev5XMwF_ld7H_JlFWpBoCTo4QAvD_BwE</t>
  </si>
  <si>
    <t>Sigma Profil Kapağı</t>
  </si>
  <si>
    <t>https://www.n11.com/urun/6-kanal-siyah-renk-sigma-profil-fitili-sert3mt-14698385?magaza=hobimekatronik</t>
  </si>
  <si>
    <t>3M</t>
  </si>
  <si>
    <t>3m</t>
  </si>
  <si>
    <t>OD:5 ID:3 240mm</t>
  </si>
  <si>
    <t>Nema 17 step motor</t>
  </si>
  <si>
    <t>https://www.robotizmo.net/17hs4401-nema-17-step-motor?gclid=Cj0KCQiA-62tBhDSARIsAO7twbYR3uD6j4_z2U8_KEntCVO1JMmB266yPWgbMu9nNY-yCdl1KCsRGIAaApPXEALw_wcB</t>
  </si>
  <si>
    <t>https://tr.aliexpress.com/item/1005004384500137.html?spm=a2g0o.order_list.order_list_main.139.5ce03d12FGmKQH&amp;gatewayAdapt=glo2tur</t>
  </si>
  <si>
    <t>F623ZZ-3x10x4mm, ABEC-1</t>
  </si>
  <si>
    <t>1set (10adet)</t>
  </si>
  <si>
    <t>Güç soketi</t>
  </si>
  <si>
    <t>Karaköy Selanik Pasajı</t>
  </si>
  <si>
    <t>https://tr.aliexpress.com/item/32813375442.html?_t=pvid%3A02580e5f-188c-498e-adf2-e02c120a79ae&amp;afTraceInfo=32813375442__pc__pcBridgePPC__xxxxxx__1689884592&amp;spm=a2g0o.ppclist.product.mainProduct&amp;gatewayAdapt=glo2tur</t>
  </si>
  <si>
    <t>With Red Light</t>
  </si>
  <si>
    <t>https://www.hepsiburada.com/go-ithalat-24v-360w-15a-metal-kasa-adaptor-p-HBCV000007Q7L1?magaza=kemal06tunca</t>
  </si>
  <si>
    <t>MKS TinyBee</t>
  </si>
  <si>
    <t>https://tr.aliexpress.com/item/1005003639545394.html?spm=a2g0o.productlist.main.5.74924c58WGi0bN&amp;algo_pvid=170b07dc-ca37-4ca5-9652-c97e919519ce&amp;algo_exp_id=170b07dc-ca37-4ca5-9652-c97e919519ce-2&amp;pdp_npi=4%40dis%21USD%2124.99%2122.49%21%21%2124.99%21%21%402101f49616912697238526834e43ec%2112000026604870956%21sea%21TR%21142621541%21&amp;curPageLogUid=NwSHO4qxZ7mH</t>
  </si>
  <si>
    <t>Suit 4 (TMC 2209 lu versiyon)</t>
  </si>
  <si>
    <t>M3xL3xOD5</t>
  </si>
  <si>
    <t>https://tr.aliexpress.com/item/1005006071488810.html?spm=a2g0o.order_detail.order_detail_item.5.36121261m9KBrG&amp;gatewayAdapt=glo2tur</t>
  </si>
  <si>
    <t>Eksantrik Somun-5x10x8mm (10lu)</t>
  </si>
  <si>
    <t>Eksantrik Somun-5x10x8mm</t>
  </si>
  <si>
    <t>https://www.ileri3d.com/urun/openbuilds-eksantrik-somun-5x10x8mm</t>
  </si>
  <si>
    <t>https://www.ileri3d.com/urun/openbuilds-v-slot-spacer-5x10x8mm</t>
  </si>
  <si>
    <t>Silindir teker aralayıcısı-5x10x8mm</t>
  </si>
  <si>
    <t>V-Slot Teker</t>
  </si>
  <si>
    <t>V-Slot Teker (10lu)</t>
  </si>
  <si>
    <t>https://www.ileri3d.com/urun/v-slot-tekerlegi</t>
  </si>
  <si>
    <t>Büyük tip 625ZZ</t>
  </si>
  <si>
    <t>6 adet (3x2)</t>
  </si>
  <si>
    <t>Sigma Somunu M3</t>
  </si>
  <si>
    <t>Sigma Somunu M4</t>
  </si>
  <si>
    <t>M3 / 50pcs</t>
  </si>
  <si>
    <t>M5 / 10pcs</t>
  </si>
  <si>
    <t>10 adet</t>
  </si>
  <si>
    <t>Kasnaklar (iki parçalı)</t>
  </si>
  <si>
    <t xml:space="preserve">Karaköy  </t>
  </si>
  <si>
    <t xml:space="preserve">Karaköy </t>
  </si>
  <si>
    <t>https://www.rhino3dprinter.com/urun/3d-printer-j-head-hotend-e3d-v6-direct?srsltid=AfmBOorjKd-w6LGa_IEiE6ah7U0Hw70Fe_1nQSfTpmKiuKjtqYNhjHXFDfA</t>
  </si>
  <si>
    <t>Nozzle Sistem 24V</t>
  </si>
  <si>
    <t>24V 50W Ptfe li barel</t>
  </si>
  <si>
    <t>Salyangoz Fan 12V - 24V</t>
  </si>
  <si>
    <t>https://www.roboshop.com.tr/50x50x15-mm-salyangoz-fan-24v?language=tr-tr&amp;currency=TRY&amp;gclid=Cj0KCQiA-62tBhDSARIsAO7twbb7-00a8wC5Lbw0ThqfSJzi57Ghkm397tSHSK17ujc7hPI1sdQH5DQaAnbgEALw_wcB</t>
  </si>
  <si>
    <t>12 - 24V</t>
  </si>
  <si>
    <t>Nozzle Sistem 12V - 24V</t>
  </si>
  <si>
    <t>12V - 24V Ptfe li barel</t>
  </si>
  <si>
    <t>* 12-24v luk sistem bu buna dikkat edin. Güç kaynağı 24V ise 24V luk sistem almalısınız.</t>
  </si>
  <si>
    <t>https://www.ileri3d.com/urun/e3d-v6-isitici-blok-silikon-kilif?gad_source=4&amp;gclid=Cj0KCQiA-62tBhDSARIsAO7twbZMmbImNPoDS13q8n7JmGIhkX_dLf0LC0IeCbordrhvMYq10KussMAaAggsEALw_wcB</t>
  </si>
  <si>
    <t>Vergi:</t>
  </si>
  <si>
    <r>
      <rPr>
        <b/>
        <sz val="8"/>
        <rFont val="Calibri"/>
        <family val="2"/>
        <charset val="162"/>
        <scheme val="minor"/>
      </rPr>
      <t xml:space="preserve"> </t>
    </r>
    <r>
      <rPr>
        <b/>
        <sz val="13"/>
        <rFont val="Calibri"/>
        <family val="2"/>
        <charset val="162"/>
        <scheme val="minor"/>
      </rPr>
      <t>Kur: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</si>
</sst>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\ [$₺-41F]"/>
    <numFmt numFmtId="166" formatCode="_-* #,##0.00\ [$₺-41F]_-;\-* #,##0.00\ [$₺-41F]_-;_-* &quot;-&quot;??\ [$₺-41F]_-;_-@_-"/>
    <numFmt numFmtId="167" formatCode="[$₺-41F]#,##0.00"/>
    <numFmt numFmtId="168" formatCode="[$$-409]#,##0.00"/>
    <numFmt numFmtId="169" formatCode="_-[$$-409]* #,##0.00_ ;_-[$$-409]* \-#,##0.00\ ;_-[$$-409]* &quot;-&quot;??_ ;_-@_ 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  <font>
      <b/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Arial"/>
      <family val="2"/>
    </font>
    <font>
      <b/>
      <sz val="2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4" fontId="2" fillId="0" borderId="0" xfId="0" applyNumberFormat="1" applyFont="1" applyBorder="1"/>
    <xf numFmtId="0" fontId="4" fillId="0" borderId="1" xfId="0" applyFont="1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166" fontId="0" fillId="0" borderId="0" xfId="0" applyNumberFormat="1" applyBorder="1" applyAlignment="1">
      <alignment horizontal="left" vertical="center"/>
    </xf>
    <xf numFmtId="0" fontId="8" fillId="0" borderId="0" xfId="0" applyFont="1" applyAlignment="1">
      <alignment horizontal="right"/>
    </xf>
    <xf numFmtId="164" fontId="7" fillId="0" borderId="2" xfId="0" applyNumberFormat="1" applyFont="1" applyBorder="1"/>
    <xf numFmtId="0" fontId="8" fillId="0" borderId="3" xfId="0" applyFont="1" applyBorder="1" applyAlignment="1">
      <alignment horizontal="right"/>
    </xf>
    <xf numFmtId="165" fontId="7" fillId="0" borderId="5" xfId="0" applyNumberFormat="1" applyFont="1" applyBorder="1"/>
    <xf numFmtId="0" fontId="0" fillId="0" borderId="6" xfId="0" applyBorder="1"/>
    <xf numFmtId="0" fontId="0" fillId="0" borderId="4" xfId="0" applyBorder="1"/>
    <xf numFmtId="0" fontId="3" fillId="0" borderId="8" xfId="1" applyBorder="1"/>
    <xf numFmtId="0" fontId="0" fillId="0" borderId="8" xfId="0" applyBorder="1"/>
    <xf numFmtId="0" fontId="0" fillId="0" borderId="8" xfId="0" applyBorder="1" applyAlignment="1">
      <alignment horizontal="right"/>
    </xf>
    <xf numFmtId="164" fontId="2" fillId="0" borderId="7" xfId="0" applyNumberFormat="1" applyFont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2" fillId="0" borderId="5" xfId="0" applyNumberFormat="1" applyFont="1" applyBorder="1"/>
    <xf numFmtId="0" fontId="0" fillId="0" borderId="1" xfId="0" applyNumberForma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2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0" fillId="0" borderId="0" xfId="0" applyAlignment="1">
      <alignment horizontal="left"/>
    </xf>
    <xf numFmtId="14" fontId="6" fillId="0" borderId="0" xfId="0" applyNumberFormat="1" applyFont="1"/>
    <xf numFmtId="167" fontId="5" fillId="0" borderId="7" xfId="0" applyNumberFormat="1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4" fillId="0" borderId="19" xfId="0" applyFont="1" applyBorder="1"/>
    <xf numFmtId="0" fontId="3" fillId="0" borderId="19" xfId="1" applyBorder="1"/>
    <xf numFmtId="0" fontId="0" fillId="0" borderId="19" xfId="0" applyBorder="1"/>
    <xf numFmtId="0" fontId="4" fillId="0" borderId="0" xfId="0" applyFont="1" applyBorder="1"/>
    <xf numFmtId="0" fontId="3" fillId="0" borderId="0" xfId="1" applyBorder="1"/>
    <xf numFmtId="167" fontId="5" fillId="0" borderId="0" xfId="0" applyNumberFormat="1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7" fontId="5" fillId="0" borderId="1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66" fontId="7" fillId="0" borderId="0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right"/>
    </xf>
    <xf numFmtId="165" fontId="7" fillId="0" borderId="22" xfId="0" applyNumberFormat="1" applyFont="1" applyBorder="1"/>
    <xf numFmtId="167" fontId="0" fillId="0" borderId="23" xfId="0" applyNumberFormat="1" applyFont="1" applyBorder="1" applyAlignment="1">
      <alignment wrapText="1"/>
    </xf>
    <xf numFmtId="167" fontId="0" fillId="0" borderId="8" xfId="0" applyNumberFormat="1" applyFont="1" applyBorder="1" applyAlignment="1">
      <alignment wrapText="1"/>
    </xf>
    <xf numFmtId="167" fontId="0" fillId="0" borderId="24" xfId="0" applyNumberFormat="1" applyFont="1" applyBorder="1" applyAlignment="1">
      <alignment wrapText="1"/>
    </xf>
    <xf numFmtId="167" fontId="5" fillId="0" borderId="5" xfId="0" applyNumberFormat="1" applyFont="1" applyBorder="1" applyAlignment="1">
      <alignment wrapText="1"/>
    </xf>
    <xf numFmtId="0" fontId="1" fillId="0" borderId="19" xfId="0" applyFont="1" applyBorder="1"/>
    <xf numFmtId="0" fontId="1" fillId="0" borderId="19" xfId="0" applyFont="1" applyBorder="1" applyAlignment="1">
      <alignment horizontal="center" vertical="center"/>
    </xf>
    <xf numFmtId="167" fontId="1" fillId="0" borderId="24" xfId="0" applyNumberFormat="1" applyFont="1" applyBorder="1" applyAlignment="1">
      <alignment wrapText="1"/>
    </xf>
    <xf numFmtId="167" fontId="12" fillId="0" borderId="12" xfId="0" applyNumberFormat="1" applyFont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/>
    <xf numFmtId="0" fontId="13" fillId="0" borderId="19" xfId="1" applyFont="1" applyBorder="1"/>
    <xf numFmtId="0" fontId="4" fillId="0" borderId="19" xfId="0" applyFont="1" applyBorder="1" applyAlignment="1">
      <alignment horizontal="center" vertical="center"/>
    </xf>
    <xf numFmtId="167" fontId="4" fillId="0" borderId="24" xfId="0" applyNumberFormat="1" applyFont="1" applyBorder="1" applyAlignment="1">
      <alignment wrapText="1"/>
    </xf>
    <xf numFmtId="0" fontId="3" fillId="0" borderId="0" xfId="1" applyAlignment="1">
      <alignment horizontal="left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0" borderId="16" xfId="0" applyFont="1" applyBorder="1" applyAlignment="1">
      <alignment horizontal="center" vertical="center" textRotation="180"/>
    </xf>
    <xf numFmtId="0" fontId="11" fillId="0" borderId="17" xfId="0" applyFont="1" applyBorder="1" applyAlignment="1">
      <alignment horizontal="center" vertical="center" textRotation="180"/>
    </xf>
    <xf numFmtId="0" fontId="11" fillId="0" borderId="18" xfId="0" applyFont="1" applyBorder="1" applyAlignment="1">
      <alignment horizontal="center" vertical="center" textRotation="18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4" fillId="0" borderId="6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8" fontId="0" fillId="0" borderId="0" xfId="0" applyNumberFormat="1" applyFont="1" applyBorder="1" applyAlignment="1">
      <alignment wrapText="1"/>
    </xf>
    <xf numFmtId="0" fontId="4" fillId="0" borderId="19" xfId="0" applyFont="1" applyFill="1" applyBorder="1"/>
    <xf numFmtId="168" fontId="0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168" fontId="0" fillId="0" borderId="8" xfId="0" applyNumberFormat="1" applyFont="1" applyBorder="1" applyAlignment="1">
      <alignment wrapText="1"/>
    </xf>
    <xf numFmtId="168" fontId="2" fillId="0" borderId="7" xfId="0" applyNumberFormat="1" applyFont="1" applyBorder="1" applyAlignment="1">
      <alignment wrapText="1"/>
    </xf>
    <xf numFmtId="168" fontId="2" fillId="0" borderId="5" xfId="0" applyNumberFormat="1" applyFont="1" applyBorder="1" applyAlignment="1">
      <alignment wrapText="1"/>
    </xf>
    <xf numFmtId="0" fontId="1" fillId="0" borderId="19" xfId="0" applyFont="1" applyFill="1" applyBorder="1"/>
    <xf numFmtId="0" fontId="4" fillId="0" borderId="1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166" fontId="7" fillId="0" borderId="27" xfId="0" applyNumberFormat="1" applyFont="1" applyBorder="1" applyAlignment="1">
      <alignment horizontal="left" vertical="center"/>
    </xf>
    <xf numFmtId="165" fontId="7" fillId="0" borderId="12" xfId="0" applyNumberFormat="1" applyFont="1" applyBorder="1"/>
    <xf numFmtId="43" fontId="0" fillId="0" borderId="0" xfId="0" applyNumberFormat="1"/>
    <xf numFmtId="169" fontId="7" fillId="0" borderId="4" xfId="0" applyNumberFormat="1" applyFont="1" applyBorder="1" applyAlignment="1">
      <alignment horizontal="left" vertical="center"/>
    </xf>
    <xf numFmtId="167" fontId="0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26" xfId="0" applyBorder="1"/>
    <xf numFmtId="0" fontId="0" fillId="0" borderId="3" xfId="0" applyBorder="1"/>
    <xf numFmtId="0" fontId="4" fillId="0" borderId="28" xfId="0" applyFont="1" applyBorder="1"/>
    <xf numFmtId="0" fontId="4" fillId="0" borderId="28" xfId="0" applyFont="1" applyFill="1" applyBorder="1"/>
    <xf numFmtId="0" fontId="0" fillId="0" borderId="28" xfId="0" applyBorder="1"/>
    <xf numFmtId="0" fontId="15" fillId="0" borderId="28" xfId="0" applyFont="1" applyBorder="1"/>
    <xf numFmtId="0" fontId="1" fillId="0" borderId="28" xfId="0" applyFont="1" applyBorder="1"/>
    <xf numFmtId="0" fontId="1" fillId="0" borderId="28" xfId="0" applyFont="1" applyFill="1" applyBorder="1"/>
    <xf numFmtId="0" fontId="1" fillId="0" borderId="29" xfId="0" applyFont="1" applyFill="1" applyBorder="1"/>
    <xf numFmtId="0" fontId="5" fillId="0" borderId="30" xfId="0" applyFont="1" applyBorder="1"/>
    <xf numFmtId="0" fontId="0" fillId="0" borderId="16" xfId="0" applyBorder="1"/>
    <xf numFmtId="0" fontId="0" fillId="0" borderId="31" xfId="0" applyBorder="1"/>
    <xf numFmtId="0" fontId="0" fillId="0" borderId="22" xfId="0" applyBorder="1"/>
    <xf numFmtId="0" fontId="4" fillId="0" borderId="4" xfId="0" applyFont="1" applyBorder="1"/>
    <xf numFmtId="0" fontId="16" fillId="0" borderId="0" xfId="0" applyFont="1" applyBorder="1" applyAlignment="1">
      <alignment vertical="center"/>
    </xf>
    <xf numFmtId="0" fontId="4" fillId="0" borderId="8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bitshop.com/urun/3d-yazici-ramps-1-6-plus" TargetMode="External"/><Relationship Id="rId13" Type="http://schemas.openxmlformats.org/officeDocument/2006/relationships/hyperlink" Target="https://www.robitshop.com/urun/3d-yazici-fanli-j-head-e3d-v6-metal-extruder-1-75mm-0-4mm-1" TargetMode="External"/><Relationship Id="rId18" Type="http://schemas.openxmlformats.org/officeDocument/2006/relationships/hyperlink" Target="https://tr.aliexpress.com/item/1005001424207541.html?spm=a2g0o.cart.0.0.4654406au3GIn3&amp;mp=1&amp;gatewayAdapt=glo2tur" TargetMode="External"/><Relationship Id="rId26" Type="http://schemas.openxmlformats.org/officeDocument/2006/relationships/hyperlink" Target="https://www.aliexpress.com/item/32726150084.html?spm=a2g0o.cart.0.0.166038dan4bqF8&amp;mp=1" TargetMode="External"/><Relationship Id="rId39" Type="http://schemas.openxmlformats.org/officeDocument/2006/relationships/hyperlink" Target="https://tr.aliexpress.com/item/4000266073470.html?spm=a2g0o.productlist.0.0.448c2f9fqRA5wX&amp;algo_pvid=ef77efe1-d8ef-4282-bff3-5381e024baae&amp;algo_expid=ef77efe1-d8ef-4282-bff3-5381e024baae-0&amp;btsid=0ab6f82315919208538252220e38ef&amp;ws_ab_test=searchweb0_0,search" TargetMode="External"/><Relationship Id="rId3" Type="http://schemas.openxmlformats.org/officeDocument/2006/relationships/hyperlink" Target="https://tr.aliexpress.com/item/32544600841.html?spm=a2g0s.9042311.0.0.27424c4d9CDyfE" TargetMode="External"/><Relationship Id="rId21" Type="http://schemas.openxmlformats.org/officeDocument/2006/relationships/hyperlink" Target="https://tr.aliexpress.com/item/1005001506858832.html?spm=a2g0o.cart.0.0.68f1406a03yeOR&amp;mp=1&amp;gatewayAdapt=glo2tur" TargetMode="External"/><Relationship Id="rId34" Type="http://schemas.openxmlformats.org/officeDocument/2006/relationships/hyperlink" Target="https://www.ileri3d.com/urun/v-slot-tekerlegi" TargetMode="External"/><Relationship Id="rId7" Type="http://schemas.openxmlformats.org/officeDocument/2006/relationships/hyperlink" Target="https://www.robitshop.com/urun/arduino-mega-2560-r3-usb-chip-ch340-klon?gclid=CjwKCAjw5pShBhB_EiwAvmnNV0hcU62dYKvIE49Mc9vRevLtppbpxMpEJhTL6ZdYvXD0M6HUPOGNVRoCfOEQAvD_BwE" TargetMode="External"/><Relationship Id="rId12" Type="http://schemas.openxmlformats.org/officeDocument/2006/relationships/hyperlink" Target="https://www.motorobit.com/urun/3-boyutlu-yazici-isitici-tablasi-mk2a-heatbed?gad=1&amp;gclid=CjwKCAjwtuOlBhBREiwA7agf1pOJcp0x40LYZhU9KiFqytGIKXo3LfMl_V0Ev5XMwF_ld7H_JlFWpBoCTo4QAvD_BwE" TargetMode="External"/><Relationship Id="rId17" Type="http://schemas.openxmlformats.org/officeDocument/2006/relationships/hyperlink" Target="https://www.robitshop.com/urun/gt2-kayis-kasnak-seti-5-metre-kayis-ve-5-adet-kasnak?gclid=CjwKCAjw5pShBhB_EiwAvmnNVyKcZRI3me7xbqpx2l357CFWs1-nFYGd8tLvxXdlMzDJhH9JO7II0BoCMHcQAvD_BwE" TargetMode="External"/><Relationship Id="rId25" Type="http://schemas.openxmlformats.org/officeDocument/2006/relationships/hyperlink" Target="https://www.robolinkmarket.com/04mm-e3d-v6-csa-nozzle" TargetMode="External"/><Relationship Id="rId33" Type="http://schemas.openxmlformats.org/officeDocument/2006/relationships/hyperlink" Target="https://www.ileri3d.com/urun/openbuilds-v-slot-spacer-5x10x8mm" TargetMode="External"/><Relationship Id="rId38" Type="http://schemas.openxmlformats.org/officeDocument/2006/relationships/hyperlink" Target="https://www.roboshop.com.tr/50x50x15-mm-salyangoz-fan-24v?language=tr-tr&amp;currency=TRY&amp;gclid=Cj0KCQiA-62tBhDSARIsAO7twbb7-00a8wC5Lbw0ThqfSJzi57Ghkm397tSHSK17ujc7hPI1sdQH5DQaAnbgEALw_wcB" TargetMode="External"/><Relationship Id="rId2" Type="http://schemas.openxmlformats.org/officeDocument/2006/relationships/hyperlink" Target="https://tr.aliexpress.com/item/32914995826.html?spm=a2g0s.9042311.0.0.27424c4d5whYLP" TargetMode="External"/><Relationship Id="rId16" Type="http://schemas.openxmlformats.org/officeDocument/2006/relationships/hyperlink" Target="https://www.rhino3dprinter.com/urun/power-kablosu" TargetMode="External"/><Relationship Id="rId20" Type="http://schemas.openxmlformats.org/officeDocument/2006/relationships/hyperlink" Target="https://tr.aliexpress.com/item/1005001533847567.html?spm=a2g0o.cart.0.0.4654406au3GIn3&amp;mp=1&amp;gatewayAdapt=glo2tur" TargetMode="External"/><Relationship Id="rId29" Type="http://schemas.openxmlformats.org/officeDocument/2006/relationships/hyperlink" Target="https://tr.aliexpress.com/item/1005004384500137.html?spm=a2g0o.order_list.order_list_main.139.5ce03d12FGmKQH&amp;gatewayAdapt=glo2tu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tr.aliexpress.com/item/32856858580.html?spm=a2g0s.9042311.0.0.27424c4dDZYk5j" TargetMode="External"/><Relationship Id="rId6" Type="http://schemas.openxmlformats.org/officeDocument/2006/relationships/hyperlink" Target="https://www.ileri3d.com/urun/v-slot-sigma-profil/522" TargetMode="External"/><Relationship Id="rId11" Type="http://schemas.openxmlformats.org/officeDocument/2006/relationships/hyperlink" Target="https://www.robitshop.com/urun/reprap-ramps-1-4-uyumlu-4x20-lcd-ekran-kiti-1" TargetMode="External"/><Relationship Id="rId24" Type="http://schemas.openxmlformats.org/officeDocument/2006/relationships/hyperlink" Target="https://www.robo90.com/12v-50w-3d-printer-extruder-isitici-fisek?gad=1&amp;gclid=Cj0KCQjwqNqkBhDlARIsAFaxvwy_CYvK2-cruCq0ehhghr9YXm4v1PVykRmADwZuigZbrgm0G00h7c8aAmCkEALw_wcB" TargetMode="External"/><Relationship Id="rId32" Type="http://schemas.openxmlformats.org/officeDocument/2006/relationships/hyperlink" Target="https://www.ileri3d.com/urun/openbuilds-eksantrik-somun-5x10x8mm" TargetMode="External"/><Relationship Id="rId37" Type="http://schemas.openxmlformats.org/officeDocument/2006/relationships/hyperlink" Target="https://www.rhino3dprinter.com/urun/3d-printer-j-head-hotend-e3d-v6-direct?srsltid=AfmBOorjKd-w6LGa_IEiE6ah7U0Hw70Fe_1nQSfTpmKiuKjtqYNhjHXFDfA" TargetMode="External"/><Relationship Id="rId40" Type="http://schemas.openxmlformats.org/officeDocument/2006/relationships/hyperlink" Target="https://www.ileri3d.com/urun/e3d-v6-isitici-blok-silikon-kilif?gad_source=4&amp;gclid=Cj0KCQiA-62tBhDSARIsAO7twbZMmbImNPoDS13q8n7JmGIhkX_dLf0LC0IeCbordrhvMYq10KussMAaAggsEALw_wcB" TargetMode="External"/><Relationship Id="rId5" Type="http://schemas.openxmlformats.org/officeDocument/2006/relationships/hyperlink" Target="https://www.ileri3d.com/urun/v-slot-sigma-profil/522" TargetMode="External"/><Relationship Id="rId15" Type="http://schemas.openxmlformats.org/officeDocument/2006/relationships/hyperlink" Target="https://www.rhino3dprinter.com/urun/buildtak-214-x-214-mm" TargetMode="External"/><Relationship Id="rId23" Type="http://schemas.openxmlformats.org/officeDocument/2006/relationships/hyperlink" Target="https://www.motorobit.com/urun/m3-5347-delta-3d-printer-eklem-parcalari-12-adet" TargetMode="External"/><Relationship Id="rId28" Type="http://schemas.openxmlformats.org/officeDocument/2006/relationships/hyperlink" Target="https://www.robotizmo.net/17hs4401-nema-17-step-motor?gclid=Cj0KCQiA-62tBhDSARIsAO7twbYR3uD6j4_z2U8_KEntCVO1JMmB266yPWgbMu9nNY-yCdl1KCsRGIAaApPXEALw_wcB" TargetMode="External"/><Relationship Id="rId36" Type="http://schemas.openxmlformats.org/officeDocument/2006/relationships/hyperlink" Target="https://www.rhino3dprinter.com/urun/3d-printer-j-head-hotend-e3d-v6-direct?srsltid=AfmBOorjKd-w6LGa_IEiE6ah7U0Hw70Fe_1nQSfTpmKiuKjtqYNhjHXFDfA" TargetMode="External"/><Relationship Id="rId10" Type="http://schemas.openxmlformats.org/officeDocument/2006/relationships/hyperlink" Target="https://www.robitshop.com/urun/3d-yazici-limit-switch-1" TargetMode="External"/><Relationship Id="rId19" Type="http://schemas.openxmlformats.org/officeDocument/2006/relationships/hyperlink" Target="https://tr.aliexpress.com/item/1005001533847567.html?spm=a2g0o.cart.0.0.4654406au3GIn3&amp;mp=1&amp;gatewayAdapt=glo2tur" TargetMode="External"/><Relationship Id="rId31" Type="http://schemas.openxmlformats.org/officeDocument/2006/relationships/hyperlink" Target="https://tr.aliexpress.com/item/1005006071488810.html?spm=a2g0o.order_detail.order_detail_item.5.36121261m9KBrG&amp;gatewayAdapt=glo2tur" TargetMode="External"/><Relationship Id="rId4" Type="http://schemas.openxmlformats.org/officeDocument/2006/relationships/hyperlink" Target="https://tr.aliexpress.com/item/32645588552.html?spm=a2g0s.9042311.0.0.27424c4d9CDyfE" TargetMode="External"/><Relationship Id="rId9" Type="http://schemas.openxmlformats.org/officeDocument/2006/relationships/hyperlink" Target="https://www.robitshop.com/urun/step-motor-surucu-karti-kirmizi-a4988-pcb?gclid=CjwKCAjw5pShBhB_EiwAvmnNV2JuBVYL-eYkTaN0xXboFvNEuaq0l6H_BO0McXux_Haf21FRnen-CRoCw4gQAvD_BwE" TargetMode="External"/><Relationship Id="rId14" Type="http://schemas.openxmlformats.org/officeDocument/2006/relationships/hyperlink" Target="https://www.rhino3dprinter.com/urun/bmg-extruders" TargetMode="External"/><Relationship Id="rId22" Type="http://schemas.openxmlformats.org/officeDocument/2006/relationships/hyperlink" Target="https://tr.aliexpress.com/item/4001062037572.html?spm=a2g0o.cart.0.0.68f1406a03yeOR&amp;mp=1&amp;gatewayAdapt=glo2tur" TargetMode="External"/><Relationship Id="rId27" Type="http://schemas.openxmlformats.org/officeDocument/2006/relationships/hyperlink" Target="https://www.n11.com/urun/6-kanal-siyah-renk-sigma-profil-fitili-sert3mt-14698385?magaza=hobimekatronik" TargetMode="External"/><Relationship Id="rId30" Type="http://schemas.openxmlformats.org/officeDocument/2006/relationships/hyperlink" Target="https://www.hepsiburada.com/go-ithalat-24v-360w-15a-metal-kasa-adaptor-p-HBCV000007Q7L1?magaza=kemal06tunca" TargetMode="External"/><Relationship Id="rId35" Type="http://schemas.openxmlformats.org/officeDocument/2006/relationships/hyperlink" Target="https://www.robitshop.com/urun/3d-yazici-itme-cubuk-yay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80" zoomScaleNormal="80" workbookViewId="0">
      <selection activeCell="N16" sqref="N16"/>
    </sheetView>
  </sheetViews>
  <sheetFormatPr defaultRowHeight="15" x14ac:dyDescent="0.25"/>
  <cols>
    <col min="1" max="1" width="7.140625" customWidth="1"/>
    <col min="2" max="2" width="36" customWidth="1"/>
    <col min="3" max="3" width="53.42578125" customWidth="1"/>
    <col min="4" max="4" width="29.28515625" customWidth="1"/>
    <col min="5" max="5" width="16.85546875" customWidth="1"/>
    <col min="6" max="6" width="12.42578125" customWidth="1"/>
    <col min="7" max="7" width="11.140625" customWidth="1"/>
    <col min="8" max="8" width="12.42578125" customWidth="1"/>
    <col min="9" max="9" width="11" customWidth="1"/>
    <col min="10" max="10" width="12.140625" bestFit="1" customWidth="1"/>
    <col min="12" max="12" width="19" customWidth="1"/>
  </cols>
  <sheetData>
    <row r="1" spans="1:12" ht="26.25" x14ac:dyDescent="0.4">
      <c r="A1" s="77" t="s">
        <v>22</v>
      </c>
      <c r="B1" s="77"/>
      <c r="C1" s="77"/>
      <c r="D1" s="77"/>
      <c r="E1" s="77"/>
      <c r="F1" s="77"/>
      <c r="G1" s="77"/>
      <c r="H1" s="77"/>
      <c r="I1" s="77"/>
      <c r="J1" s="3"/>
    </row>
    <row r="2" spans="1:12" x14ac:dyDescent="0.25">
      <c r="A2" s="89" t="s">
        <v>24</v>
      </c>
      <c r="B2" s="89"/>
      <c r="C2" s="89"/>
      <c r="D2" s="89"/>
      <c r="E2" s="89"/>
      <c r="F2" s="89"/>
      <c r="G2" s="89"/>
      <c r="H2" s="89"/>
      <c r="I2" s="89"/>
      <c r="J2" s="3"/>
    </row>
    <row r="3" spans="1:12" x14ac:dyDescent="0.25">
      <c r="A3" s="78" t="s">
        <v>23</v>
      </c>
      <c r="B3" s="78"/>
      <c r="C3" s="78"/>
      <c r="D3" s="78"/>
      <c r="E3" s="78"/>
      <c r="F3" s="78"/>
      <c r="G3" s="78"/>
      <c r="H3" s="78"/>
      <c r="I3" s="78"/>
      <c r="J3" s="3"/>
    </row>
    <row r="4" spans="1:12" ht="15.75" thickBot="1" x14ac:dyDescent="0.3">
      <c r="I4" s="4"/>
      <c r="J4" s="3"/>
    </row>
    <row r="5" spans="1:12" ht="15.75" thickBot="1" x14ac:dyDescent="0.3">
      <c r="A5" s="35"/>
      <c r="B5" s="36" t="s">
        <v>3</v>
      </c>
      <c r="C5" s="36" t="s">
        <v>21</v>
      </c>
      <c r="D5" s="36" t="s">
        <v>4</v>
      </c>
      <c r="E5" s="36" t="s">
        <v>35</v>
      </c>
      <c r="F5" s="37" t="s">
        <v>34</v>
      </c>
      <c r="G5" s="37" t="s">
        <v>1</v>
      </c>
      <c r="H5" s="37" t="s">
        <v>2</v>
      </c>
      <c r="I5" s="38" t="s">
        <v>5</v>
      </c>
      <c r="J5" s="42" t="s">
        <v>30</v>
      </c>
      <c r="K5" s="66" t="s">
        <v>62</v>
      </c>
    </row>
    <row r="6" spans="1:12" ht="15.75" thickBot="1" x14ac:dyDescent="0.3">
      <c r="A6" s="2"/>
      <c r="B6" s="2"/>
      <c r="C6" s="2"/>
      <c r="D6" s="2"/>
      <c r="E6" s="2"/>
      <c r="F6" s="2"/>
      <c r="G6" s="2"/>
      <c r="I6" s="5"/>
      <c r="J6" s="2"/>
      <c r="K6" s="2"/>
      <c r="L6" s="71"/>
    </row>
    <row r="7" spans="1:12" ht="15" customHeight="1" x14ac:dyDescent="0.25">
      <c r="A7" s="99" t="s">
        <v>63</v>
      </c>
      <c r="B7" s="100"/>
      <c r="C7" s="100"/>
      <c r="D7" s="100"/>
      <c r="E7" s="100"/>
      <c r="F7" s="100"/>
      <c r="G7" s="100"/>
      <c r="H7" s="100"/>
      <c r="I7" s="101"/>
      <c r="J7" s="79" t="s">
        <v>31</v>
      </c>
      <c r="K7" s="1"/>
      <c r="L7" s="1"/>
    </row>
    <row r="8" spans="1:12" ht="15" customHeight="1" x14ac:dyDescent="0.25">
      <c r="A8" s="90">
        <v>1</v>
      </c>
      <c r="B8" s="109" t="s">
        <v>74</v>
      </c>
      <c r="C8" s="9" t="s">
        <v>110</v>
      </c>
      <c r="D8" s="7" t="s">
        <v>109</v>
      </c>
      <c r="E8" s="50" t="s">
        <v>75</v>
      </c>
      <c r="F8" s="33">
        <v>11</v>
      </c>
      <c r="G8" s="11">
        <v>1.18</v>
      </c>
      <c r="H8" s="11">
        <v>4.41</v>
      </c>
      <c r="I8" s="106">
        <f>G8+H8</f>
        <v>5.59</v>
      </c>
      <c r="J8" s="80"/>
      <c r="L8" s="1"/>
    </row>
    <row r="9" spans="1:12" ht="15" customHeight="1" x14ac:dyDescent="0.25">
      <c r="A9" s="90">
        <v>2</v>
      </c>
      <c r="B9" s="109" t="s">
        <v>121</v>
      </c>
      <c r="C9" s="9" t="s">
        <v>71</v>
      </c>
      <c r="D9" s="7" t="s">
        <v>123</v>
      </c>
      <c r="E9" s="50" t="s">
        <v>75</v>
      </c>
      <c r="F9" s="33">
        <v>89</v>
      </c>
      <c r="G9" s="11">
        <v>3.11</v>
      </c>
      <c r="H9" s="96">
        <v>4.21</v>
      </c>
      <c r="I9" s="85">
        <v>11.3</v>
      </c>
      <c r="J9" s="80"/>
    </row>
    <row r="10" spans="1:12" ht="15" customHeight="1" x14ac:dyDescent="0.25">
      <c r="A10" s="90">
        <v>3</v>
      </c>
      <c r="B10" s="109" t="s">
        <v>122</v>
      </c>
      <c r="C10" s="9" t="s">
        <v>71</v>
      </c>
      <c r="D10" s="7" t="s">
        <v>124</v>
      </c>
      <c r="E10" s="50" t="s">
        <v>125</v>
      </c>
      <c r="F10" s="33">
        <v>9</v>
      </c>
      <c r="G10" s="11">
        <v>0.87</v>
      </c>
      <c r="H10" s="96"/>
      <c r="I10" s="86"/>
      <c r="J10" s="80"/>
    </row>
    <row r="11" spans="1:12" ht="15.75" customHeight="1" x14ac:dyDescent="0.25">
      <c r="A11" s="90">
        <v>4</v>
      </c>
      <c r="B11" s="109" t="s">
        <v>86</v>
      </c>
      <c r="C11" s="9" t="s">
        <v>87</v>
      </c>
      <c r="D11" s="7" t="s">
        <v>95</v>
      </c>
      <c r="E11" s="50" t="s">
        <v>88</v>
      </c>
      <c r="F11" s="33" t="s">
        <v>89</v>
      </c>
      <c r="G11" s="11">
        <v>8.1</v>
      </c>
      <c r="H11" s="11">
        <v>2.4300000000000002</v>
      </c>
      <c r="I11" s="106">
        <f>G11+H11</f>
        <v>10.53</v>
      </c>
      <c r="J11" s="80"/>
    </row>
    <row r="12" spans="1:12" x14ac:dyDescent="0.25">
      <c r="A12" s="90">
        <v>5</v>
      </c>
      <c r="B12" s="109" t="s">
        <v>126</v>
      </c>
      <c r="C12" s="9" t="s">
        <v>98</v>
      </c>
      <c r="D12" s="97" t="s">
        <v>99</v>
      </c>
      <c r="E12" s="98" t="s">
        <v>100</v>
      </c>
      <c r="F12" s="10" t="s">
        <v>120</v>
      </c>
      <c r="G12" s="95">
        <v>3.4</v>
      </c>
      <c r="H12" s="95">
        <v>1.58</v>
      </c>
      <c r="I12" s="106">
        <f>G12+H12</f>
        <v>4.9800000000000004</v>
      </c>
      <c r="J12" s="80"/>
    </row>
    <row r="13" spans="1:12" ht="15.75" thickBot="1" x14ac:dyDescent="0.3">
      <c r="A13" s="133">
        <v>6</v>
      </c>
      <c r="B13" s="135" t="s">
        <v>106</v>
      </c>
      <c r="C13" s="26" t="s">
        <v>107</v>
      </c>
      <c r="D13" s="103" t="s">
        <v>108</v>
      </c>
      <c r="E13" s="104" t="s">
        <v>41</v>
      </c>
      <c r="F13" s="30" t="s">
        <v>41</v>
      </c>
      <c r="G13" s="105">
        <v>32.92</v>
      </c>
      <c r="H13" s="105">
        <v>3.57</v>
      </c>
      <c r="I13" s="107">
        <f>G13+H13</f>
        <v>36.49</v>
      </c>
      <c r="J13" s="81"/>
    </row>
    <row r="14" spans="1:12" ht="16.5" thickBot="1" x14ac:dyDescent="0.3">
      <c r="A14" s="91"/>
      <c r="B14" s="67"/>
      <c r="C14" s="1"/>
      <c r="D14" s="91"/>
      <c r="E14" s="92"/>
      <c r="F14" s="73"/>
      <c r="G14" s="93"/>
      <c r="J14" s="20"/>
      <c r="L14" s="114"/>
    </row>
    <row r="15" spans="1:12" ht="17.25" x14ac:dyDescent="0.3">
      <c r="B15" s="88"/>
      <c r="C15" s="88"/>
      <c r="D15" s="88"/>
      <c r="E15" s="39"/>
      <c r="H15" s="40"/>
      <c r="I15" s="21">
        <f>SUM(I7:I13)</f>
        <v>68.890000000000015</v>
      </c>
      <c r="J15" s="22" t="s">
        <v>5</v>
      </c>
    </row>
    <row r="16" spans="1:12" ht="17.25" x14ac:dyDescent="0.3">
      <c r="H16" s="110" t="s">
        <v>140</v>
      </c>
      <c r="I16" s="112">
        <v>30.2</v>
      </c>
      <c r="J16" s="113">
        <f>I15*I16</f>
        <v>2080.4780000000005</v>
      </c>
    </row>
    <row r="17" spans="1:11" ht="18" thickBot="1" x14ac:dyDescent="0.35">
      <c r="G17" s="72"/>
      <c r="H17" s="111" t="s">
        <v>139</v>
      </c>
      <c r="I17" s="115">
        <f>(I15-(H8+H9+H11+H12+H13))*0.3</f>
        <v>15.807000000000002</v>
      </c>
      <c r="J17" s="23">
        <f>J16+(I17*I16)</f>
        <v>2557.8494000000005</v>
      </c>
    </row>
    <row r="18" spans="1:11" ht="15.75" thickBot="1" x14ac:dyDescent="0.3">
      <c r="A18" s="12"/>
      <c r="B18" s="12"/>
      <c r="C18" s="12"/>
      <c r="D18" s="12"/>
      <c r="E18" s="12"/>
      <c r="F18" s="12"/>
      <c r="G18" s="12"/>
      <c r="H18" s="18"/>
      <c r="I18" s="19"/>
    </row>
    <row r="19" spans="1:11" ht="15" customHeight="1" x14ac:dyDescent="0.25">
      <c r="A19" s="82" t="s">
        <v>20</v>
      </c>
      <c r="B19" s="83"/>
      <c r="C19" s="83"/>
      <c r="D19" s="83"/>
      <c r="E19" s="83"/>
      <c r="F19" s="83"/>
      <c r="G19" s="83"/>
      <c r="H19" s="83"/>
      <c r="I19" s="84"/>
      <c r="J19" s="79" t="s">
        <v>32</v>
      </c>
    </row>
    <row r="20" spans="1:11" ht="15" customHeight="1" x14ac:dyDescent="0.25">
      <c r="A20" s="24">
        <v>7</v>
      </c>
      <c r="B20" s="109" t="s">
        <v>25</v>
      </c>
      <c r="C20" s="9" t="s">
        <v>29</v>
      </c>
      <c r="D20" s="7" t="s">
        <v>28</v>
      </c>
      <c r="E20" s="50" t="s">
        <v>36</v>
      </c>
      <c r="F20" s="50">
        <v>276</v>
      </c>
      <c r="G20" s="58">
        <v>2.17</v>
      </c>
      <c r="H20" s="7"/>
      <c r="I20" s="41">
        <f t="shared" ref="I20:I26" si="0">G20*F20</f>
        <v>598.91999999999996</v>
      </c>
      <c r="J20" s="80"/>
    </row>
    <row r="21" spans="1:11" ht="15" customHeight="1" x14ac:dyDescent="0.25">
      <c r="A21" s="24">
        <v>8</v>
      </c>
      <c r="B21" s="94" t="s">
        <v>26</v>
      </c>
      <c r="C21" s="9" t="s">
        <v>33</v>
      </c>
      <c r="D21" s="45" t="s">
        <v>27</v>
      </c>
      <c r="E21" s="51" t="s">
        <v>36</v>
      </c>
      <c r="F21" s="51">
        <v>78</v>
      </c>
      <c r="G21" s="58">
        <v>4.34</v>
      </c>
      <c r="H21" s="45"/>
      <c r="I21" s="41">
        <f t="shared" si="0"/>
        <v>338.52</v>
      </c>
      <c r="J21" s="80"/>
    </row>
    <row r="22" spans="1:11" ht="15" customHeight="1" x14ac:dyDescent="0.25">
      <c r="A22" s="24">
        <v>9</v>
      </c>
      <c r="B22" s="94" t="s">
        <v>112</v>
      </c>
      <c r="C22" s="44" t="s">
        <v>113</v>
      </c>
      <c r="D22" s="7" t="s">
        <v>0</v>
      </c>
      <c r="E22" s="51" t="s">
        <v>41</v>
      </c>
      <c r="F22" s="51">
        <v>12</v>
      </c>
      <c r="G22" s="58">
        <v>23.25</v>
      </c>
      <c r="H22" s="45"/>
      <c r="I22" s="41">
        <f t="shared" si="0"/>
        <v>279</v>
      </c>
      <c r="J22" s="80"/>
    </row>
    <row r="23" spans="1:11" ht="15" customHeight="1" x14ac:dyDescent="0.25">
      <c r="A23" s="24">
        <v>10</v>
      </c>
      <c r="B23" s="94" t="s">
        <v>115</v>
      </c>
      <c r="C23" s="44" t="s">
        <v>114</v>
      </c>
      <c r="D23" s="7" t="s">
        <v>0</v>
      </c>
      <c r="E23" s="51" t="s">
        <v>41</v>
      </c>
      <c r="F23" s="51">
        <v>6</v>
      </c>
      <c r="G23" s="58">
        <v>10.85</v>
      </c>
      <c r="H23" s="45"/>
      <c r="I23" s="41">
        <f t="shared" si="0"/>
        <v>65.099999999999994</v>
      </c>
      <c r="J23" s="80"/>
    </row>
    <row r="24" spans="1:11" ht="15" customHeight="1" x14ac:dyDescent="0.25">
      <c r="A24" s="24">
        <v>11</v>
      </c>
      <c r="B24" s="94" t="s">
        <v>116</v>
      </c>
      <c r="C24" s="44" t="s">
        <v>118</v>
      </c>
      <c r="D24" s="45" t="s">
        <v>119</v>
      </c>
      <c r="E24" s="51" t="s">
        <v>41</v>
      </c>
      <c r="F24" s="51">
        <v>12</v>
      </c>
      <c r="G24" s="58">
        <v>31</v>
      </c>
      <c r="H24" s="45"/>
      <c r="I24" s="41">
        <f t="shared" si="0"/>
        <v>372</v>
      </c>
      <c r="J24" s="80"/>
    </row>
    <row r="25" spans="1:11" ht="15" customHeight="1" x14ac:dyDescent="0.25">
      <c r="A25" s="24">
        <v>12</v>
      </c>
      <c r="B25" s="94" t="s">
        <v>91</v>
      </c>
      <c r="C25" s="44" t="s">
        <v>92</v>
      </c>
      <c r="D25" s="45" t="s">
        <v>93</v>
      </c>
      <c r="E25" s="51" t="s">
        <v>94</v>
      </c>
      <c r="F25" s="51">
        <v>5</v>
      </c>
      <c r="G25" s="58">
        <v>35.15</v>
      </c>
      <c r="H25" s="45"/>
      <c r="I25" s="41">
        <f t="shared" si="0"/>
        <v>175.75</v>
      </c>
      <c r="J25" s="80"/>
    </row>
    <row r="26" spans="1:11" ht="15" customHeight="1" x14ac:dyDescent="0.25">
      <c r="A26" s="24">
        <v>13</v>
      </c>
      <c r="B26" s="94" t="s">
        <v>96</v>
      </c>
      <c r="C26" s="1" t="s">
        <v>97</v>
      </c>
      <c r="D26" s="7" t="s">
        <v>0</v>
      </c>
      <c r="E26" s="51" t="s">
        <v>41</v>
      </c>
      <c r="F26" s="51">
        <v>4</v>
      </c>
      <c r="G26" s="58">
        <v>186.02</v>
      </c>
      <c r="H26" s="45"/>
      <c r="I26" s="41">
        <f t="shared" si="0"/>
        <v>744.08</v>
      </c>
      <c r="J26" s="80"/>
    </row>
    <row r="27" spans="1:11" ht="15" customHeight="1" x14ac:dyDescent="0.25">
      <c r="A27" s="24">
        <v>14</v>
      </c>
      <c r="B27" s="94" t="s">
        <v>42</v>
      </c>
      <c r="C27" s="44" t="s">
        <v>43</v>
      </c>
      <c r="D27" s="45" t="s">
        <v>0</v>
      </c>
      <c r="E27" s="51" t="s">
        <v>41</v>
      </c>
      <c r="F27" s="51">
        <v>4</v>
      </c>
      <c r="G27" s="58">
        <v>14.51</v>
      </c>
      <c r="H27" s="45"/>
      <c r="I27" s="41">
        <f t="shared" ref="I27:I37" si="1">G27*F27</f>
        <v>58.04</v>
      </c>
      <c r="J27" s="80"/>
    </row>
    <row r="28" spans="1:11" ht="15" customHeight="1" x14ac:dyDescent="0.25">
      <c r="A28" s="24">
        <v>15</v>
      </c>
      <c r="B28" s="94" t="s">
        <v>46</v>
      </c>
      <c r="C28" t="s">
        <v>128</v>
      </c>
      <c r="D28" s="45" t="s">
        <v>0</v>
      </c>
      <c r="E28" s="51" t="s">
        <v>41</v>
      </c>
      <c r="F28" s="51">
        <v>4</v>
      </c>
      <c r="G28" s="58">
        <v>5</v>
      </c>
      <c r="H28" s="45"/>
      <c r="I28" s="41">
        <f t="shared" si="1"/>
        <v>20</v>
      </c>
      <c r="J28" s="80"/>
    </row>
    <row r="29" spans="1:11" ht="15" customHeight="1" x14ac:dyDescent="0.25">
      <c r="A29" s="24">
        <v>16</v>
      </c>
      <c r="B29" s="94" t="s">
        <v>49</v>
      </c>
      <c r="C29" t="s">
        <v>127</v>
      </c>
      <c r="D29" s="45" t="s">
        <v>0</v>
      </c>
      <c r="E29" s="51" t="s">
        <v>41</v>
      </c>
      <c r="F29" s="51">
        <v>6</v>
      </c>
      <c r="G29" s="60">
        <v>5</v>
      </c>
      <c r="H29" s="45"/>
      <c r="I29" s="53">
        <f t="shared" si="1"/>
        <v>30</v>
      </c>
      <c r="J29" s="80"/>
    </row>
    <row r="30" spans="1:11" ht="15" customHeight="1" x14ac:dyDescent="0.25">
      <c r="A30" s="24">
        <v>17</v>
      </c>
      <c r="B30" s="94" t="s">
        <v>51</v>
      </c>
      <c r="C30" s="44" t="s">
        <v>90</v>
      </c>
      <c r="D30" s="45" t="s">
        <v>0</v>
      </c>
      <c r="E30" s="51" t="s">
        <v>41</v>
      </c>
      <c r="F30" s="51">
        <v>1</v>
      </c>
      <c r="G30" s="60">
        <v>222.48</v>
      </c>
      <c r="H30" s="45"/>
      <c r="I30" s="53">
        <f t="shared" si="1"/>
        <v>222.48</v>
      </c>
      <c r="J30" s="80"/>
    </row>
    <row r="31" spans="1:11" ht="15" customHeight="1" x14ac:dyDescent="0.25">
      <c r="A31" s="24">
        <v>18</v>
      </c>
      <c r="B31" s="108" t="s">
        <v>135</v>
      </c>
      <c r="C31" s="44" t="s">
        <v>53</v>
      </c>
      <c r="D31" s="62" t="s">
        <v>136</v>
      </c>
      <c r="E31" s="63" t="s">
        <v>41</v>
      </c>
      <c r="F31" s="63">
        <v>1</v>
      </c>
      <c r="G31" s="64">
        <v>175.89</v>
      </c>
      <c r="H31" s="62"/>
      <c r="I31" s="65">
        <f t="shared" si="1"/>
        <v>175.89</v>
      </c>
      <c r="J31" s="80"/>
      <c r="K31" s="6" t="s">
        <v>137</v>
      </c>
    </row>
    <row r="32" spans="1:11" s="6" customFormat="1" ht="15" customHeight="1" x14ac:dyDescent="0.25">
      <c r="A32" s="24">
        <v>19</v>
      </c>
      <c r="B32" s="94" t="s">
        <v>52</v>
      </c>
      <c r="C32" s="1" t="s">
        <v>138</v>
      </c>
      <c r="D32" s="45" t="s">
        <v>0</v>
      </c>
      <c r="E32" s="51" t="s">
        <v>41</v>
      </c>
      <c r="F32" s="51">
        <v>1</v>
      </c>
      <c r="G32" s="60">
        <v>18.23</v>
      </c>
      <c r="H32" s="45"/>
      <c r="I32" s="53">
        <f t="shared" si="1"/>
        <v>18.23</v>
      </c>
      <c r="J32" s="80"/>
    </row>
    <row r="33" spans="1:12" ht="15" customHeight="1" x14ac:dyDescent="0.25">
      <c r="A33" s="24">
        <v>20</v>
      </c>
      <c r="B33" s="108" t="s">
        <v>132</v>
      </c>
      <c r="C33" s="44" t="s">
        <v>133</v>
      </c>
      <c r="D33" s="62" t="s">
        <v>134</v>
      </c>
      <c r="E33" s="63" t="s">
        <v>41</v>
      </c>
      <c r="F33" s="63">
        <v>1</v>
      </c>
      <c r="G33" s="64">
        <v>48.51</v>
      </c>
      <c r="H33" s="62"/>
      <c r="I33" s="65">
        <f t="shared" si="1"/>
        <v>48.51</v>
      </c>
      <c r="J33" s="80"/>
      <c r="K33" s="6" t="s">
        <v>137</v>
      </c>
    </row>
    <row r="34" spans="1:12" ht="15" customHeight="1" x14ac:dyDescent="0.25">
      <c r="A34" s="24">
        <v>21</v>
      </c>
      <c r="B34" s="94" t="s">
        <v>67</v>
      </c>
      <c r="C34" s="44" t="s">
        <v>66</v>
      </c>
      <c r="D34" s="45" t="s">
        <v>0</v>
      </c>
      <c r="E34" s="69" t="s">
        <v>68</v>
      </c>
      <c r="F34" s="69">
        <v>1</v>
      </c>
      <c r="G34" s="70">
        <v>261.32</v>
      </c>
      <c r="H34" s="43"/>
      <c r="I34" s="53">
        <f t="shared" si="1"/>
        <v>261.32</v>
      </c>
      <c r="J34" s="80"/>
      <c r="K34" s="6"/>
    </row>
    <row r="35" spans="1:12" ht="15" customHeight="1" x14ac:dyDescent="0.25">
      <c r="A35" s="24">
        <v>22</v>
      </c>
      <c r="B35" s="94" t="s">
        <v>55</v>
      </c>
      <c r="C35" s="44" t="s">
        <v>54</v>
      </c>
      <c r="D35" s="45" t="s">
        <v>0</v>
      </c>
      <c r="E35" s="51" t="s">
        <v>41</v>
      </c>
      <c r="F35" s="51">
        <v>1</v>
      </c>
      <c r="G35" s="60">
        <v>293.02999999999997</v>
      </c>
      <c r="H35" s="45"/>
      <c r="I35" s="53">
        <f t="shared" si="1"/>
        <v>293.02999999999997</v>
      </c>
      <c r="J35" s="80"/>
      <c r="K35" s="6"/>
    </row>
    <row r="36" spans="1:12" ht="15" customHeight="1" x14ac:dyDescent="0.25">
      <c r="A36" s="24">
        <v>23</v>
      </c>
      <c r="B36" s="94" t="s">
        <v>56</v>
      </c>
      <c r="C36" s="44" t="s">
        <v>57</v>
      </c>
      <c r="D36" s="45" t="s">
        <v>0</v>
      </c>
      <c r="E36" s="51" t="s">
        <v>41</v>
      </c>
      <c r="F36" s="51">
        <v>1</v>
      </c>
      <c r="G36" s="60">
        <v>106.01</v>
      </c>
      <c r="H36" s="45"/>
      <c r="I36" s="53">
        <f t="shared" si="1"/>
        <v>106.01</v>
      </c>
      <c r="J36" s="80"/>
      <c r="K36" s="67"/>
    </row>
    <row r="37" spans="1:12" ht="15" customHeight="1" x14ac:dyDescent="0.25">
      <c r="A37" s="24">
        <v>24</v>
      </c>
      <c r="B37" s="94" t="s">
        <v>58</v>
      </c>
      <c r="C37" s="44" t="s">
        <v>59</v>
      </c>
      <c r="D37" s="45" t="s">
        <v>0</v>
      </c>
      <c r="E37" s="51" t="s">
        <v>41</v>
      </c>
      <c r="F37" s="51">
        <v>1</v>
      </c>
      <c r="G37" s="60">
        <v>41.04</v>
      </c>
      <c r="H37" s="45"/>
      <c r="I37" s="53">
        <f t="shared" si="1"/>
        <v>41.04</v>
      </c>
      <c r="J37" s="80"/>
      <c r="K37" s="67"/>
    </row>
    <row r="38" spans="1:12" ht="15" customHeight="1" x14ac:dyDescent="0.25">
      <c r="A38" s="24">
        <v>25</v>
      </c>
      <c r="B38" s="94" t="s">
        <v>79</v>
      </c>
      <c r="C38" s="44" t="s">
        <v>80</v>
      </c>
      <c r="D38" s="45" t="s">
        <v>0</v>
      </c>
      <c r="E38" s="51" t="s">
        <v>41</v>
      </c>
      <c r="F38" s="51">
        <v>1</v>
      </c>
      <c r="G38" s="60">
        <v>154.5</v>
      </c>
      <c r="H38" s="45"/>
      <c r="I38" s="53">
        <f t="shared" ref="I38:I39" si="2">G38*F38</f>
        <v>154.5</v>
      </c>
      <c r="J38" s="80"/>
      <c r="K38" s="67"/>
    </row>
    <row r="39" spans="1:12" ht="15" customHeight="1" x14ac:dyDescent="0.25">
      <c r="A39" s="24">
        <v>26</v>
      </c>
      <c r="B39" s="94" t="s">
        <v>101</v>
      </c>
      <c r="C39" s="44" t="s">
        <v>102</v>
      </c>
      <c r="D39" s="45" t="s">
        <v>0</v>
      </c>
      <c r="E39" s="51" t="s">
        <v>41</v>
      </c>
      <c r="F39" s="51">
        <v>1</v>
      </c>
      <c r="G39" s="60">
        <v>50</v>
      </c>
      <c r="H39" s="45"/>
      <c r="I39" s="53">
        <f t="shared" si="2"/>
        <v>50</v>
      </c>
      <c r="J39" s="80"/>
    </row>
    <row r="40" spans="1:12" ht="15" customHeight="1" x14ac:dyDescent="0.25">
      <c r="A40" s="24">
        <v>27</v>
      </c>
      <c r="B40" s="94" t="s">
        <v>64</v>
      </c>
      <c r="C40" s="1" t="s">
        <v>105</v>
      </c>
      <c r="D40" s="45" t="s">
        <v>65</v>
      </c>
      <c r="E40" s="51" t="s">
        <v>41</v>
      </c>
      <c r="F40" s="51">
        <v>1</v>
      </c>
      <c r="G40" s="60">
        <v>420</v>
      </c>
      <c r="H40" s="45"/>
      <c r="I40" s="53">
        <f t="shared" ref="I40:I41" si="3">G40*F40</f>
        <v>420</v>
      </c>
      <c r="J40" s="80"/>
      <c r="K40" s="67"/>
    </row>
    <row r="41" spans="1:12" ht="15" customHeight="1" x14ac:dyDescent="0.25">
      <c r="A41" s="24">
        <v>28</v>
      </c>
      <c r="B41" s="94" t="s">
        <v>69</v>
      </c>
      <c r="C41" s="68" t="s">
        <v>60</v>
      </c>
      <c r="D41" s="45" t="s">
        <v>61</v>
      </c>
      <c r="E41" s="51" t="s">
        <v>41</v>
      </c>
      <c r="F41" s="51">
        <v>1</v>
      </c>
      <c r="G41" s="60">
        <v>30</v>
      </c>
      <c r="H41" s="45"/>
      <c r="I41" s="53">
        <f t="shared" si="3"/>
        <v>30</v>
      </c>
      <c r="J41" s="80"/>
      <c r="K41" s="6"/>
    </row>
    <row r="42" spans="1:12" ht="15.75" customHeight="1" thickBot="1" x14ac:dyDescent="0.3">
      <c r="A42" s="25"/>
      <c r="B42" s="34"/>
      <c r="C42" s="26"/>
      <c r="D42" s="27"/>
      <c r="E42" s="52"/>
      <c r="F42" s="52"/>
      <c r="G42" s="59"/>
      <c r="H42" s="28"/>
      <c r="I42" s="61"/>
      <c r="J42" s="81"/>
    </row>
    <row r="43" spans="1:12" ht="15.75" customHeight="1" thickBot="1" x14ac:dyDescent="0.3">
      <c r="A43" s="12"/>
      <c r="B43" s="46"/>
      <c r="C43" s="47"/>
      <c r="D43" s="12"/>
      <c r="E43" s="54"/>
      <c r="F43" s="54"/>
      <c r="G43" s="12"/>
      <c r="H43" s="18"/>
      <c r="I43" s="48"/>
      <c r="J43" s="134"/>
    </row>
    <row r="44" spans="1:12" ht="17.25" x14ac:dyDescent="0.25">
      <c r="A44" s="12"/>
      <c r="B44" s="46"/>
      <c r="C44" s="47"/>
      <c r="D44" s="12"/>
      <c r="E44" s="12"/>
      <c r="F44" s="12"/>
      <c r="G44" s="12"/>
      <c r="H44" s="18"/>
      <c r="I44" s="55"/>
      <c r="J44" s="56" t="s">
        <v>5</v>
      </c>
      <c r="L44" s="56" t="s">
        <v>77</v>
      </c>
    </row>
    <row r="45" spans="1:12" ht="18" thickBot="1" x14ac:dyDescent="0.35">
      <c r="A45" s="12"/>
      <c r="B45" s="46"/>
      <c r="C45" s="47"/>
      <c r="D45" s="12"/>
      <c r="E45" s="12"/>
      <c r="F45" s="12"/>
      <c r="G45" s="12"/>
      <c r="H45" s="18"/>
      <c r="I45" s="48"/>
      <c r="J45" s="57">
        <f>SUM(I20:I42)</f>
        <v>4502.42</v>
      </c>
      <c r="L45" s="57">
        <f>J17+J45</f>
        <v>7060.269400000001</v>
      </c>
    </row>
    <row r="46" spans="1:12" ht="20.25" thickBot="1" x14ac:dyDescent="0.3">
      <c r="A46" s="87"/>
      <c r="B46" s="87"/>
      <c r="C46" s="87"/>
      <c r="D46" s="87"/>
      <c r="E46" s="87"/>
      <c r="F46" s="87"/>
      <c r="G46" s="87"/>
      <c r="H46" s="87"/>
      <c r="I46" s="87"/>
      <c r="J46" s="49"/>
    </row>
    <row r="47" spans="1:12" x14ac:dyDescent="0.25">
      <c r="A47" s="130"/>
      <c r="B47" s="129" t="s">
        <v>78</v>
      </c>
      <c r="C47" s="120"/>
      <c r="D47" s="120"/>
      <c r="E47" s="120"/>
      <c r="F47" s="120"/>
      <c r="G47" s="120"/>
      <c r="H47" s="120"/>
      <c r="I47" s="121"/>
      <c r="J47" s="74" t="s">
        <v>78</v>
      </c>
    </row>
    <row r="48" spans="1:12" ht="15" customHeight="1" x14ac:dyDescent="0.25">
      <c r="A48" s="131">
        <v>6</v>
      </c>
      <c r="B48" s="122" t="s">
        <v>39</v>
      </c>
      <c r="C48" s="9" t="s">
        <v>40</v>
      </c>
      <c r="D48" s="7" t="s">
        <v>0</v>
      </c>
      <c r="E48" s="50" t="s">
        <v>41</v>
      </c>
      <c r="F48" s="50">
        <v>4</v>
      </c>
      <c r="G48" s="116">
        <v>20.2</v>
      </c>
      <c r="H48" s="7"/>
      <c r="I48" s="41">
        <f>G48*F48</f>
        <v>80.8</v>
      </c>
      <c r="J48" s="75"/>
    </row>
    <row r="49" spans="1:10" x14ac:dyDescent="0.25">
      <c r="A49" s="131">
        <v>5</v>
      </c>
      <c r="B49" s="122" t="s">
        <v>47</v>
      </c>
      <c r="C49" s="9" t="s">
        <v>48</v>
      </c>
      <c r="D49" s="7" t="s">
        <v>0</v>
      </c>
      <c r="E49" s="50" t="s">
        <v>41</v>
      </c>
      <c r="F49" s="50">
        <v>1</v>
      </c>
      <c r="G49" s="116">
        <v>102</v>
      </c>
      <c r="H49" s="7"/>
      <c r="I49" s="41">
        <f>G49*F49</f>
        <v>102</v>
      </c>
      <c r="J49" s="75"/>
    </row>
    <row r="50" spans="1:10" x14ac:dyDescent="0.25">
      <c r="A50" s="131">
        <v>4</v>
      </c>
      <c r="B50" s="122" t="s">
        <v>37</v>
      </c>
      <c r="C50" s="9" t="s">
        <v>38</v>
      </c>
      <c r="D50" s="7" t="s">
        <v>0</v>
      </c>
      <c r="E50" s="50" t="s">
        <v>41</v>
      </c>
      <c r="F50" s="50">
        <v>1</v>
      </c>
      <c r="G50" s="116">
        <v>238</v>
      </c>
      <c r="H50" s="7"/>
      <c r="I50" s="41">
        <f>G50*F50</f>
        <v>238</v>
      </c>
      <c r="J50" s="75"/>
    </row>
    <row r="51" spans="1:10" x14ac:dyDescent="0.25">
      <c r="A51" s="131">
        <v>7</v>
      </c>
      <c r="B51" s="122" t="s">
        <v>44</v>
      </c>
      <c r="C51" s="9" t="s">
        <v>45</v>
      </c>
      <c r="D51" s="7" t="s">
        <v>0</v>
      </c>
      <c r="E51" s="50" t="s">
        <v>41</v>
      </c>
      <c r="F51" s="50">
        <v>1</v>
      </c>
      <c r="G51" s="116">
        <v>155.04</v>
      </c>
      <c r="H51" s="7"/>
      <c r="I51" s="41">
        <f>G51*F51</f>
        <v>155.04</v>
      </c>
      <c r="J51" s="75"/>
    </row>
    <row r="52" spans="1:10" x14ac:dyDescent="0.25">
      <c r="A52" s="131"/>
      <c r="B52" s="122" t="s">
        <v>81</v>
      </c>
      <c r="C52" s="9" t="s">
        <v>84</v>
      </c>
      <c r="D52" s="7" t="s">
        <v>85</v>
      </c>
      <c r="E52" s="7"/>
      <c r="F52" s="10">
        <v>1</v>
      </c>
      <c r="G52" s="11">
        <v>1</v>
      </c>
      <c r="H52" s="11"/>
      <c r="I52" s="29">
        <f t="shared" ref="I52:I64" si="4">(F52*G52)+H52</f>
        <v>1</v>
      </c>
      <c r="J52" s="75"/>
    </row>
    <row r="53" spans="1:10" x14ac:dyDescent="0.25">
      <c r="A53" s="131"/>
      <c r="B53" s="122" t="s">
        <v>49</v>
      </c>
      <c r="C53" s="9" t="s">
        <v>50</v>
      </c>
      <c r="D53" s="7" t="s">
        <v>0</v>
      </c>
      <c r="E53" s="7"/>
      <c r="F53" s="10">
        <v>6</v>
      </c>
      <c r="G53" s="11">
        <v>29.01</v>
      </c>
      <c r="H53" s="11"/>
      <c r="I53" s="29">
        <f t="shared" si="4"/>
        <v>174.06</v>
      </c>
      <c r="J53" s="75"/>
    </row>
    <row r="54" spans="1:10" x14ac:dyDescent="0.25">
      <c r="A54" s="131"/>
      <c r="B54" s="123" t="s">
        <v>130</v>
      </c>
      <c r="C54" s="9" t="s">
        <v>129</v>
      </c>
      <c r="D54" s="16" t="s">
        <v>131</v>
      </c>
      <c r="E54" s="117"/>
      <c r="F54" s="117">
        <v>1</v>
      </c>
      <c r="G54" s="118">
        <v>240</v>
      </c>
      <c r="H54" s="8"/>
      <c r="I54" s="29">
        <f t="shared" si="4"/>
        <v>240</v>
      </c>
      <c r="J54" s="75"/>
    </row>
    <row r="55" spans="1:10" x14ac:dyDescent="0.25">
      <c r="A55" s="131"/>
      <c r="B55" s="122" t="s">
        <v>82</v>
      </c>
      <c r="C55" s="9" t="s">
        <v>83</v>
      </c>
      <c r="D55" s="7" t="s">
        <v>0</v>
      </c>
      <c r="E55" s="7"/>
      <c r="F55" s="10">
        <v>1</v>
      </c>
      <c r="G55" s="11">
        <v>2.1</v>
      </c>
      <c r="H55" s="11"/>
      <c r="I55" s="29">
        <f t="shared" si="4"/>
        <v>2.1</v>
      </c>
      <c r="J55" s="75"/>
    </row>
    <row r="56" spans="1:10" x14ac:dyDescent="0.25">
      <c r="A56" s="131">
        <v>41</v>
      </c>
      <c r="B56" s="124" t="s">
        <v>6</v>
      </c>
      <c r="C56" s="9" t="s">
        <v>7</v>
      </c>
      <c r="D56" s="7" t="s">
        <v>0</v>
      </c>
      <c r="E56" s="7"/>
      <c r="F56" s="10">
        <v>1</v>
      </c>
      <c r="G56" s="11">
        <v>3.16</v>
      </c>
      <c r="H56" s="11"/>
      <c r="I56" s="29">
        <f t="shared" si="4"/>
        <v>3.16</v>
      </c>
      <c r="J56" s="75"/>
    </row>
    <row r="57" spans="1:10" x14ac:dyDescent="0.25">
      <c r="A57" s="131">
        <v>42</v>
      </c>
      <c r="B57" s="124" t="s">
        <v>8</v>
      </c>
      <c r="C57" s="9" t="s">
        <v>9</v>
      </c>
      <c r="D57" s="7" t="s">
        <v>10</v>
      </c>
      <c r="E57" s="7"/>
      <c r="F57" s="10">
        <v>1</v>
      </c>
      <c r="G57" s="11">
        <v>24.45</v>
      </c>
      <c r="H57" s="11"/>
      <c r="I57" s="29">
        <f t="shared" si="4"/>
        <v>24.45</v>
      </c>
      <c r="J57" s="75"/>
    </row>
    <row r="58" spans="1:10" x14ac:dyDescent="0.25">
      <c r="A58" s="131">
        <v>44</v>
      </c>
      <c r="B58" s="124" t="s">
        <v>11</v>
      </c>
      <c r="C58" s="9" t="s">
        <v>12</v>
      </c>
      <c r="D58" s="7" t="s">
        <v>13</v>
      </c>
      <c r="E58" s="7"/>
      <c r="F58" s="10">
        <v>1</v>
      </c>
      <c r="G58" s="11">
        <v>3.7</v>
      </c>
      <c r="H58" s="11"/>
      <c r="I58" s="29">
        <f t="shared" si="4"/>
        <v>3.7</v>
      </c>
      <c r="J58" s="75"/>
    </row>
    <row r="59" spans="1:10" x14ac:dyDescent="0.25">
      <c r="A59" s="131">
        <v>2</v>
      </c>
      <c r="B59" s="122" t="s">
        <v>111</v>
      </c>
      <c r="C59" s="9" t="s">
        <v>73</v>
      </c>
      <c r="D59" s="7" t="s">
        <v>0</v>
      </c>
      <c r="E59" s="50" t="s">
        <v>76</v>
      </c>
      <c r="F59" s="33">
        <v>12</v>
      </c>
      <c r="G59" s="11"/>
      <c r="H59" s="119"/>
      <c r="I59" s="29">
        <v>13.66</v>
      </c>
      <c r="J59" s="75"/>
    </row>
    <row r="60" spans="1:10" x14ac:dyDescent="0.25">
      <c r="A60" s="131">
        <v>3</v>
      </c>
      <c r="B60" s="122" t="s">
        <v>117</v>
      </c>
      <c r="C60" s="9" t="s">
        <v>72</v>
      </c>
      <c r="D60" s="7" t="s">
        <v>0</v>
      </c>
      <c r="E60" s="50" t="s">
        <v>76</v>
      </c>
      <c r="F60" s="33">
        <v>12</v>
      </c>
      <c r="G60" s="11"/>
      <c r="H60" s="119"/>
      <c r="I60" s="102">
        <v>17.670000000000002</v>
      </c>
      <c r="J60" s="75"/>
    </row>
    <row r="61" spans="1:10" x14ac:dyDescent="0.25">
      <c r="A61" s="131">
        <v>4</v>
      </c>
      <c r="B61" s="125" t="s">
        <v>115</v>
      </c>
      <c r="C61" s="9" t="s">
        <v>70</v>
      </c>
      <c r="D61" s="7" t="s">
        <v>0</v>
      </c>
      <c r="E61" s="50" t="s">
        <v>76</v>
      </c>
      <c r="F61" s="33">
        <v>6</v>
      </c>
      <c r="G61" s="11"/>
      <c r="H61" s="119"/>
      <c r="I61" s="102"/>
      <c r="J61" s="75"/>
    </row>
    <row r="62" spans="1:10" x14ac:dyDescent="0.25">
      <c r="A62" s="131">
        <v>46</v>
      </c>
      <c r="B62" s="126" t="s">
        <v>15</v>
      </c>
      <c r="C62" s="9" t="s">
        <v>14</v>
      </c>
      <c r="D62" s="7" t="s">
        <v>16</v>
      </c>
      <c r="E62" s="7"/>
      <c r="F62" s="10">
        <v>2</v>
      </c>
      <c r="G62" s="11">
        <v>0.79</v>
      </c>
      <c r="H62" s="11"/>
      <c r="I62" s="29">
        <f t="shared" si="4"/>
        <v>1.58</v>
      </c>
      <c r="J62" s="75"/>
    </row>
    <row r="63" spans="1:10" x14ac:dyDescent="0.25">
      <c r="A63" s="131">
        <v>47</v>
      </c>
      <c r="B63" s="126" t="s">
        <v>17</v>
      </c>
      <c r="C63" s="9" t="s">
        <v>18</v>
      </c>
      <c r="D63" s="7" t="s">
        <v>19</v>
      </c>
      <c r="E63" s="7"/>
      <c r="F63" s="10">
        <v>2</v>
      </c>
      <c r="G63" s="11">
        <v>0.34</v>
      </c>
      <c r="H63" s="11"/>
      <c r="I63" s="29">
        <f t="shared" si="4"/>
        <v>0.68</v>
      </c>
      <c r="J63" s="75"/>
    </row>
    <row r="64" spans="1:10" x14ac:dyDescent="0.25">
      <c r="A64" s="131"/>
      <c r="B64" s="127" t="s">
        <v>101</v>
      </c>
      <c r="C64" s="7" t="s">
        <v>103</v>
      </c>
      <c r="D64" s="97" t="s">
        <v>104</v>
      </c>
      <c r="E64" s="7"/>
      <c r="F64" s="10">
        <v>1</v>
      </c>
      <c r="G64" s="11">
        <v>0.99</v>
      </c>
      <c r="H64" s="11">
        <v>4.3499999999999996</v>
      </c>
      <c r="I64" s="29">
        <f t="shared" si="4"/>
        <v>5.34</v>
      </c>
      <c r="J64" s="75"/>
    </row>
    <row r="65" spans="1:10" ht="15.75" thickBot="1" x14ac:dyDescent="0.3">
      <c r="A65" s="132"/>
      <c r="B65" s="128" t="s">
        <v>130</v>
      </c>
      <c r="C65" s="26" t="s">
        <v>129</v>
      </c>
      <c r="D65" s="27"/>
      <c r="E65" s="27"/>
      <c r="F65" s="30"/>
      <c r="G65" s="31"/>
      <c r="H65" s="31"/>
      <c r="I65" s="32"/>
      <c r="J65" s="76"/>
    </row>
    <row r="66" spans="1:10" x14ac:dyDescent="0.25">
      <c r="A66" s="12"/>
      <c r="B66" s="12"/>
      <c r="C66" s="12"/>
      <c r="D66" s="12"/>
      <c r="E66" s="12"/>
      <c r="F66" s="13"/>
      <c r="G66" s="14"/>
      <c r="H66" s="14"/>
      <c r="I66" s="15"/>
      <c r="J66" s="12"/>
    </row>
    <row r="67" spans="1:10" x14ac:dyDescent="0.25">
      <c r="A67" s="12"/>
      <c r="B67" s="12"/>
      <c r="C67" s="12"/>
      <c r="D67" s="12"/>
      <c r="E67" s="12"/>
      <c r="F67" s="13"/>
      <c r="G67" s="14"/>
      <c r="H67" s="14"/>
      <c r="I67" s="15"/>
      <c r="J67" s="12"/>
    </row>
    <row r="68" spans="1:10" x14ac:dyDescent="0.25">
      <c r="A68" s="12"/>
      <c r="B68" s="12"/>
      <c r="C68" s="17"/>
      <c r="D68" s="12"/>
      <c r="E68" s="12"/>
      <c r="F68" s="13"/>
      <c r="G68" s="14"/>
      <c r="H68" s="14"/>
      <c r="I68" s="15"/>
      <c r="J68" s="12"/>
    </row>
    <row r="69" spans="1:10" x14ac:dyDescent="0.25">
      <c r="A69" s="12"/>
      <c r="B69" s="12"/>
      <c r="C69" s="12"/>
      <c r="D69" s="12"/>
      <c r="E69" s="12"/>
      <c r="F69" s="13"/>
      <c r="G69" s="14"/>
      <c r="H69" s="14"/>
      <c r="I69" s="15"/>
      <c r="J69" s="12"/>
    </row>
    <row r="70" spans="1:10" x14ac:dyDescent="0.25">
      <c r="A70" s="12"/>
      <c r="B70" s="12"/>
      <c r="C70" s="12"/>
      <c r="D70" s="12"/>
      <c r="E70" s="12"/>
      <c r="F70" s="13"/>
      <c r="G70" s="14"/>
      <c r="H70" s="14"/>
      <c r="I70" s="15"/>
      <c r="J70" s="12"/>
    </row>
    <row r="71" spans="1:10" x14ac:dyDescent="0.25">
      <c r="A71" s="12"/>
      <c r="B71" s="12"/>
      <c r="C71" s="12"/>
      <c r="D71" s="12"/>
      <c r="E71" s="12"/>
      <c r="F71" s="13"/>
      <c r="G71" s="14"/>
      <c r="H71" s="14"/>
      <c r="I71" s="15"/>
      <c r="J71" s="12"/>
    </row>
    <row r="72" spans="1:10" x14ac:dyDescent="0.25">
      <c r="A72" s="12"/>
      <c r="B72" s="12"/>
      <c r="C72" s="12"/>
      <c r="D72" s="12"/>
      <c r="E72" s="12"/>
      <c r="F72" s="13"/>
      <c r="G72" s="14"/>
      <c r="H72" s="14"/>
      <c r="I72" s="15"/>
      <c r="J72" s="12"/>
    </row>
    <row r="73" spans="1:10" x14ac:dyDescent="0.25">
      <c r="A73" s="12"/>
      <c r="B73" s="12"/>
      <c r="C73" s="12"/>
      <c r="D73" s="12"/>
      <c r="E73" s="12"/>
      <c r="F73" s="13"/>
      <c r="G73" s="14"/>
      <c r="H73" s="14"/>
      <c r="I73" s="15"/>
      <c r="J73" s="12"/>
    </row>
    <row r="74" spans="1:10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</row>
  </sheetData>
  <mergeCells count="14">
    <mergeCell ref="J47:J65"/>
    <mergeCell ref="J19:J42"/>
    <mergeCell ref="A1:I1"/>
    <mergeCell ref="A3:I3"/>
    <mergeCell ref="A7:I7"/>
    <mergeCell ref="A19:I19"/>
    <mergeCell ref="I9:I10"/>
    <mergeCell ref="I60:I61"/>
    <mergeCell ref="H9:H10"/>
    <mergeCell ref="H59:H61"/>
    <mergeCell ref="A46:I46"/>
    <mergeCell ref="B15:D15"/>
    <mergeCell ref="A2:I2"/>
    <mergeCell ref="J7:J13"/>
  </mergeCells>
  <hyperlinks>
    <hyperlink ref="C57" r:id="rId1"/>
    <hyperlink ref="C58" r:id="rId2"/>
    <hyperlink ref="C62" r:id="rId3"/>
    <hyperlink ref="C63" r:id="rId4"/>
    <hyperlink ref="C20" r:id="rId5"/>
    <hyperlink ref="C21" r:id="rId6" display="https://www.ileri3d.com/urun/v-slot-sigma-profil/522"/>
    <hyperlink ref="C50" r:id="rId7"/>
    <hyperlink ref="C49" r:id="rId8"/>
    <hyperlink ref="C48" r:id="rId9"/>
    <hyperlink ref="C27" r:id="rId10"/>
    <hyperlink ref="C51" r:id="rId11"/>
    <hyperlink ref="C30" r:id="rId12"/>
    <hyperlink ref="C31" r:id="rId13"/>
    <hyperlink ref="C35" r:id="rId14"/>
    <hyperlink ref="C36" r:id="rId15"/>
    <hyperlink ref="C37" r:id="rId16"/>
    <hyperlink ref="C34" r:id="rId17"/>
    <hyperlink ref="C61" r:id="rId18"/>
    <hyperlink ref="C9" r:id="rId19"/>
    <hyperlink ref="C10" r:id="rId20"/>
    <hyperlink ref="C60" r:id="rId21"/>
    <hyperlink ref="C59" r:id="rId22"/>
    <hyperlink ref="C38" r:id="rId23"/>
    <hyperlink ref="C55" r:id="rId24"/>
    <hyperlink ref="C52" r:id="rId25"/>
    <hyperlink ref="C11" r:id="rId26"/>
    <hyperlink ref="C25" r:id="rId27"/>
    <hyperlink ref="C26" r:id="rId28"/>
    <hyperlink ref="C12" r:id="rId29"/>
    <hyperlink ref="C40" r:id="rId30"/>
    <hyperlink ref="C13"/>
    <hyperlink ref="C8" r:id="rId31"/>
    <hyperlink ref="C22" r:id="rId32"/>
    <hyperlink ref="C23" r:id="rId33"/>
    <hyperlink ref="C24" r:id="rId34"/>
    <hyperlink ref="C53" r:id="rId35"/>
    <hyperlink ref="C65" r:id="rId36"/>
    <hyperlink ref="C54" r:id="rId37"/>
    <hyperlink ref="C33" r:id="rId38"/>
    <hyperlink ref="C56" r:id="rId39"/>
    <hyperlink ref="C32" r:id="rId40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2024-01-20T22:02:58Z</dcterms:modified>
</cp:coreProperties>
</file>